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56" windowWidth="14955" windowHeight="9210" activeTab="0"/>
  </bookViews>
  <sheets>
    <sheet name="Ratios 2007-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<sst xmlns="http://schemas.openxmlformats.org/spreadsheetml/2006/main" count="41" uniqueCount="26">
  <si>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 xml:space="preserve">primaria </t>
  </si>
  <si>
    <t>Maestros 1º y 2º ESO</t>
  </si>
  <si>
    <t>Licenciados 1º y 2º ESO</t>
  </si>
  <si>
    <t>3º y 4º ESO</t>
  </si>
  <si>
    <t>Bachillerato</t>
  </si>
  <si>
    <t>Modulos 2007</t>
  </si>
  <si>
    <t>Ratios</t>
  </si>
  <si>
    <t>Modulos 2008</t>
  </si>
  <si>
    <t>Aumento</t>
  </si>
  <si>
    <t>Tablas salariales 2007</t>
  </si>
  <si>
    <t xml:space="preserve">Ed. Infantil y Primaria  </t>
  </si>
  <si>
    <t>Salario anual (14 pagas)</t>
  </si>
  <si>
    <t>Horas</t>
  </si>
  <si>
    <t>B.O.E. núm. 311, viernes, 29 de Diciembre 2006 (Anexo IV)</t>
  </si>
  <si>
    <t>B.O.E. núm. 310, jueves, 26 de Diciembre de 2007 (Anexo IV)</t>
  </si>
  <si>
    <t>con la S.S. Empresa</t>
  </si>
  <si>
    <t>Tablas salariales 2008</t>
  </si>
  <si>
    <t>Estudio de la ratio para 2008</t>
  </si>
  <si>
    <t>ciclos formativos grado superior</t>
  </si>
  <si>
    <t>ciclos formativos grado medio</t>
  </si>
  <si>
    <r>
      <t>AMARILLO</t>
    </r>
    <r>
      <rPr>
        <sz val="10"/>
        <rFont val="Arial"/>
        <family val="2"/>
      </rPr>
      <t xml:space="preserve"> = modulo del nivel</t>
    </r>
  </si>
  <si>
    <r>
      <t xml:space="preserve">CELESTE = </t>
    </r>
    <r>
      <rPr>
        <sz val="10"/>
        <rFont val="Arial"/>
        <family val="2"/>
      </rPr>
      <t>mensualidad según convenio</t>
    </r>
  </si>
  <si>
    <r>
      <t>NARANJA</t>
    </r>
    <r>
      <rPr>
        <sz val="10"/>
        <rFont val="Arial"/>
        <family val="0"/>
      </rPr>
      <t xml:space="preserve"> = Nombre del nivel </t>
    </r>
  </si>
  <si>
    <t>Para los cálculos, primero obtengo el salario bruto de un profesor con jornada completa al año, después le agrego la seguridad social de la empresa (31,6%) y para obtener la ratio divido el módulo por dicha cantidad y para saber el número de horas multiplico la ratio por 25.</t>
  </si>
  <si>
    <t>Hay dos lineas por si quieres calcular la ratio de algún nivel que yo no haya tenido en cuenta.</t>
  </si>
  <si>
    <t>Sólo tienes que meter el nombre del nivel (para saber de quién es la ratio, no es imprescindible), el salario del profesor que imparte dicho nivel y la primera partida del módulo (gastos del personal y seguridad social de la empresa) de dicho nivel, las otras celdas se rellenan solas.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</si>
</sst>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800]dddd\,\ mmmm\ dd\,\ 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0"/>
      <name val="Verdana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2" borderId="0" xfId="0" applyFont="1" applyFill="1" applyAlignment="1">
      <alignment/>
    </xf>
    <xf numFmtId="4" fontId="0" fillId="4" borderId="0" xfId="0" applyNumberFormat="1" applyFill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7">
      <selection activeCell="A51" sqref="A51"/>
    </sheetView>
  </sheetViews>
  <sheetFormatPr defaultColWidth="11.421875" defaultRowHeight="12.75"/>
  <cols>
    <col min="1" max="1" width="51.28125" style="0" bestFit="1" customWidth="1"/>
    <col min="3" max="3" width="21.28125" style="0" bestFit="1" customWidth="1"/>
    <col min="4" max="4" width="18.421875" style="0" bestFit="1" customWidth="1"/>
    <col min="5" max="5" width="12.57421875" style="0" bestFit="1" customWidth="1"/>
    <col min="6" max="6" width="12.28125" style="0" bestFit="1" customWidth="1"/>
  </cols>
  <sheetData>
    <row r="1" spans="1:7" ht="12.75">
      <c r="A1" s="18" t="s">
        <v>13</v>
      </c>
      <c r="B1" s="18"/>
      <c r="C1" s="18"/>
      <c r="D1" s="18"/>
      <c r="E1" s="18"/>
      <c r="F1" s="18"/>
      <c r="G1" s="18"/>
    </row>
    <row r="2" spans="1:12" ht="12.75">
      <c r="A2" t="s">
        <v>13</v>
      </c>
      <c r="H2" s="1"/>
      <c r="I2" s="1"/>
      <c r="J2" s="7"/>
      <c r="K2" s="1"/>
      <c r="L2" s="2"/>
    </row>
    <row r="3" spans="1:12" ht="12.75">
      <c r="A3" s="19" t="s">
        <v>9</v>
      </c>
      <c r="B3" s="19"/>
      <c r="C3" t="s">
        <v>11</v>
      </c>
      <c r="D3" t="s">
        <v>15</v>
      </c>
      <c r="E3" s="8" t="s">
        <v>5</v>
      </c>
      <c r="F3" s="9" t="s">
        <v>6</v>
      </c>
      <c r="G3" s="9" t="s">
        <v>12</v>
      </c>
      <c r="H3" s="1"/>
      <c r="I3" s="1"/>
      <c r="J3" s="7"/>
      <c r="K3" s="1"/>
      <c r="L3" s="2"/>
    </row>
    <row r="4" spans="1:12" ht="12.75">
      <c r="A4" t="s">
        <v>10</v>
      </c>
      <c r="B4" s="1">
        <v>1475.53</v>
      </c>
      <c r="C4" s="1">
        <f>B4*14</f>
        <v>20657.42</v>
      </c>
      <c r="D4" s="1">
        <f>1.316*C4</f>
        <v>27185.16472</v>
      </c>
      <c r="E4" s="1">
        <v>27184.62</v>
      </c>
      <c r="F4" s="5">
        <f>E4/D4</f>
        <v>0.9999799626007194</v>
      </c>
      <c r="G4" s="1">
        <f>25*F4</f>
        <v>24.999499065017986</v>
      </c>
      <c r="H4" s="1"/>
      <c r="I4" s="1"/>
      <c r="J4" s="7"/>
      <c r="K4" s="1"/>
      <c r="L4" s="2"/>
    </row>
    <row r="5" spans="1:12" ht="12.75">
      <c r="A5" t="s">
        <v>1</v>
      </c>
      <c r="B5" s="1">
        <f>B4</f>
        <v>1475.53</v>
      </c>
      <c r="C5" s="1">
        <f>B5*14</f>
        <v>20657.42</v>
      </c>
      <c r="D5" s="1">
        <f>1.316*C5</f>
        <v>27185.16472</v>
      </c>
      <c r="E5" s="1">
        <v>32621.52</v>
      </c>
      <c r="F5" s="5">
        <f>E5/D5</f>
        <v>1.1999750722864113</v>
      </c>
      <c r="G5" s="1">
        <f>25*F5</f>
        <v>29.99937680716028</v>
      </c>
      <c r="H5" s="1"/>
      <c r="I5" s="1"/>
      <c r="J5" s="7"/>
      <c r="K5" s="1"/>
      <c r="L5" s="2"/>
    </row>
    <row r="6" spans="1:12" ht="12.75">
      <c r="A6" t="s">
        <v>2</v>
      </c>
      <c r="B6" s="1">
        <f>B4+64.31</f>
        <v>1539.84</v>
      </c>
      <c r="C6" s="1">
        <f>B6*14</f>
        <v>21557.76</v>
      </c>
      <c r="D6" s="1">
        <f>1.316*C6</f>
        <v>28370.01216</v>
      </c>
      <c r="E6" s="1">
        <v>34043.07</v>
      </c>
      <c r="F6" s="5">
        <f>E6/D6</f>
        <v>1.199966704561328</v>
      </c>
      <c r="G6" s="1">
        <f>25*F6</f>
        <v>29.9991676140332</v>
      </c>
      <c r="H6" s="1"/>
      <c r="I6" s="1"/>
      <c r="J6" s="7"/>
      <c r="K6" s="1"/>
      <c r="L6" s="2"/>
    </row>
    <row r="7" spans="1:7" ht="12.75">
      <c r="A7" t="s">
        <v>3</v>
      </c>
      <c r="B7" s="1">
        <v>1732.75</v>
      </c>
      <c r="C7" s="1">
        <f>B7*14</f>
        <v>24258.5</v>
      </c>
      <c r="D7" s="1">
        <f>1.316*C7</f>
        <v>31924.186</v>
      </c>
      <c r="E7" s="1">
        <v>43415.43</v>
      </c>
      <c r="F7" s="5">
        <f>E7/D7</f>
        <v>1.3599541739294465</v>
      </c>
      <c r="G7" s="1">
        <f>25*F7</f>
        <v>33.998854348236165</v>
      </c>
    </row>
    <row r="8" spans="1:7" ht="12.75">
      <c r="A8" t="s">
        <v>4</v>
      </c>
      <c r="B8" s="1">
        <f>B7</f>
        <v>1732.75</v>
      </c>
      <c r="C8" s="1">
        <f>B8*14</f>
        <v>24258.5</v>
      </c>
      <c r="D8" s="1">
        <f>1.316*C8</f>
        <v>31924.186</v>
      </c>
      <c r="E8" s="1">
        <v>49800.06</v>
      </c>
      <c r="F8" s="5">
        <f>E8/D8</f>
        <v>1.5599476835525266</v>
      </c>
      <c r="G8" s="1">
        <f>25*F8</f>
        <v>38.998692088813165</v>
      </c>
    </row>
    <row r="9" spans="2:3" ht="12.75">
      <c r="B9" s="1"/>
      <c r="C9" s="3"/>
    </row>
    <row r="11" ht="12.75">
      <c r="D11" s="1"/>
    </row>
    <row r="12" spans="1:7" ht="12.75">
      <c r="A12" s="18" t="s">
        <v>14</v>
      </c>
      <c r="B12" s="18"/>
      <c r="C12" s="18"/>
      <c r="D12" s="18"/>
      <c r="E12" s="18"/>
      <c r="F12" s="18"/>
      <c r="G12" s="18"/>
    </row>
    <row r="13" spans="1:4" ht="12.75">
      <c r="A13" s="19" t="s">
        <v>7</v>
      </c>
      <c r="B13" s="19"/>
      <c r="C13" s="9" t="s">
        <v>8</v>
      </c>
      <c r="D13" s="1"/>
    </row>
    <row r="14" spans="1:4" ht="12.75">
      <c r="A14" t="s">
        <v>0</v>
      </c>
      <c r="B14" s="4">
        <v>28000.16</v>
      </c>
      <c r="C14" s="2">
        <f>(B14/E4)-1</f>
        <v>0.030000051499708302</v>
      </c>
      <c r="D14" s="1"/>
    </row>
    <row r="15" spans="1:4" ht="12.75">
      <c r="A15" t="s">
        <v>1</v>
      </c>
      <c r="B15" s="4">
        <v>33600.17</v>
      </c>
      <c r="C15" s="2">
        <f>(B15/E5)-1</f>
        <v>0.030000134880287632</v>
      </c>
      <c r="D15" s="1"/>
    </row>
    <row r="16" spans="1:3" ht="12.75">
      <c r="A16" t="s">
        <v>2</v>
      </c>
      <c r="B16" s="6">
        <v>36528.57</v>
      </c>
      <c r="C16" s="2">
        <f>(B16/E6)-1</f>
        <v>0.07301045411004359</v>
      </c>
    </row>
    <row r="17" spans="1:3" ht="12.75">
      <c r="A17" t="s">
        <v>3</v>
      </c>
      <c r="B17" s="6">
        <v>44717.89</v>
      </c>
      <c r="C17" s="2">
        <f>(B17/E7)-1</f>
        <v>0.029999933203471718</v>
      </c>
    </row>
    <row r="18" spans="1:3" ht="12.75">
      <c r="A18" t="s">
        <v>4</v>
      </c>
      <c r="B18" s="6">
        <v>53924.54</v>
      </c>
      <c r="C18" s="2">
        <f>(B18/E8)-1</f>
        <v>0.08282078375005986</v>
      </c>
    </row>
    <row r="21" spans="1:7" ht="12.75">
      <c r="A21" s="20" t="s">
        <v>17</v>
      </c>
      <c r="B21" s="20"/>
      <c r="C21" s="20"/>
      <c r="D21" s="20"/>
      <c r="E21" s="20"/>
      <c r="F21" s="20"/>
      <c r="G21" s="20"/>
    </row>
    <row r="22" spans="1:7" ht="12.75">
      <c r="A22" s="19" t="s">
        <v>16</v>
      </c>
      <c r="B22" s="19"/>
      <c r="C22" t="s">
        <v>11</v>
      </c>
      <c r="D22" t="s">
        <v>15</v>
      </c>
      <c r="E22" s="8" t="s">
        <v>7</v>
      </c>
      <c r="F22" s="9" t="s">
        <v>6</v>
      </c>
      <c r="G22" s="9" t="s">
        <v>12</v>
      </c>
    </row>
    <row r="23" spans="1:7" ht="12.75">
      <c r="A23" t="s">
        <v>10</v>
      </c>
      <c r="B23" s="1">
        <f>1475.53*1.03</f>
        <v>1519.7959</v>
      </c>
      <c r="C23" s="1">
        <f aca="true" t="shared" si="0" ref="C23:C31">B23*14</f>
        <v>21277.1426</v>
      </c>
      <c r="D23" s="1">
        <f aca="true" t="shared" si="1" ref="D23:D31">1.316*C23</f>
        <v>28000.7196616</v>
      </c>
      <c r="E23" s="4">
        <v>28000.16</v>
      </c>
      <c r="F23" s="5">
        <f aca="true" t="shared" si="2" ref="F23:F29">E23/D23</f>
        <v>0.9999800125994345</v>
      </c>
      <c r="G23" s="1">
        <f aca="true" t="shared" si="3" ref="G23:G31">25*F23</f>
        <v>24.999500314985863</v>
      </c>
    </row>
    <row r="24" spans="1:7" ht="12.75">
      <c r="A24" t="s">
        <v>1</v>
      </c>
      <c r="B24" s="1">
        <f>B23</f>
        <v>1519.7959</v>
      </c>
      <c r="C24" s="1">
        <f t="shared" si="0"/>
        <v>21277.1426</v>
      </c>
      <c r="D24" s="1">
        <f t="shared" si="1"/>
        <v>28000.7196616</v>
      </c>
      <c r="E24" s="4">
        <v>33600.17</v>
      </c>
      <c r="F24" s="5">
        <f t="shared" si="2"/>
        <v>1.1999752294252297</v>
      </c>
      <c r="G24" s="1">
        <f t="shared" si="3"/>
        <v>29.999380735630744</v>
      </c>
    </row>
    <row r="25" spans="1:7" ht="12.75">
      <c r="A25" t="s">
        <v>2</v>
      </c>
      <c r="B25" s="1">
        <f>B23+2*64.31*1.03</f>
        <v>1652.2745</v>
      </c>
      <c r="C25" s="1">
        <f t="shared" si="0"/>
        <v>23131.843</v>
      </c>
      <c r="D25" s="1">
        <f t="shared" si="1"/>
        <v>30441.505388</v>
      </c>
      <c r="E25" s="6">
        <v>36528.57</v>
      </c>
      <c r="F25" s="5">
        <f t="shared" si="2"/>
        <v>1.1999593822452523</v>
      </c>
      <c r="G25" s="1">
        <f t="shared" si="3"/>
        <v>29.998984556131308</v>
      </c>
    </row>
    <row r="26" spans="1:7" ht="12.75">
      <c r="A26" t="s">
        <v>3</v>
      </c>
      <c r="B26" s="1">
        <f>1732.75*1.03</f>
        <v>1784.7325</v>
      </c>
      <c r="C26" s="1">
        <f t="shared" si="0"/>
        <v>24986.255</v>
      </c>
      <c r="D26" s="1">
        <f t="shared" si="1"/>
        <v>32881.91158</v>
      </c>
      <c r="E26" s="6">
        <v>44717.89</v>
      </c>
      <c r="F26" s="5">
        <f t="shared" si="2"/>
        <v>1.3599540857350605</v>
      </c>
      <c r="G26" s="1">
        <f t="shared" si="3"/>
        <v>33.99885214337651</v>
      </c>
    </row>
    <row r="27" spans="1:7" ht="12.75">
      <c r="A27" t="s">
        <v>4</v>
      </c>
      <c r="B27" s="1">
        <f>B26</f>
        <v>1784.7325</v>
      </c>
      <c r="C27" s="1">
        <f t="shared" si="0"/>
        <v>24986.255</v>
      </c>
      <c r="D27" s="1">
        <f t="shared" si="1"/>
        <v>32881.91158</v>
      </c>
      <c r="E27" s="6">
        <v>53924.54</v>
      </c>
      <c r="F27" s="5">
        <f t="shared" si="2"/>
        <v>1.6399454109839195</v>
      </c>
      <c r="G27" s="1">
        <f t="shared" si="3"/>
        <v>40.99863527459799</v>
      </c>
    </row>
    <row r="28" spans="1:7" ht="12.75">
      <c r="A28" t="s">
        <v>19</v>
      </c>
      <c r="B28" s="1">
        <f>B27</f>
        <v>1784.7325</v>
      </c>
      <c r="C28" s="1">
        <f t="shared" si="0"/>
        <v>24986.255</v>
      </c>
      <c r="D28" s="1">
        <f t="shared" si="1"/>
        <v>32881.91158</v>
      </c>
      <c r="E28" s="6">
        <v>50073.68</v>
      </c>
      <c r="F28" s="5">
        <f t="shared" si="2"/>
        <v>1.5228336065004406</v>
      </c>
      <c r="G28" s="1">
        <f t="shared" si="3"/>
        <v>38.07084016251102</v>
      </c>
    </row>
    <row r="29" spans="1:7" ht="12.75">
      <c r="A29" t="s">
        <v>18</v>
      </c>
      <c r="B29" s="1">
        <v>1784.73</v>
      </c>
      <c r="C29" s="1">
        <f t="shared" si="0"/>
        <v>24986.22</v>
      </c>
      <c r="D29" s="1">
        <f t="shared" si="1"/>
        <v>32881.86552</v>
      </c>
      <c r="E29" s="6">
        <v>46221.86</v>
      </c>
      <c r="F29" s="1">
        <f t="shared" si="2"/>
        <v>1.4056945756890256</v>
      </c>
      <c r="G29" s="1">
        <f t="shared" si="3"/>
        <v>35.14236439222564</v>
      </c>
    </row>
    <row r="30" spans="1:7" ht="12.75">
      <c r="A30" s="10"/>
      <c r="B30" s="14"/>
      <c r="C30" s="1">
        <f t="shared" si="0"/>
        <v>0</v>
      </c>
      <c r="D30" s="1">
        <f t="shared" si="1"/>
        <v>0</v>
      </c>
      <c r="E30" s="15"/>
      <c r="F30" s="1">
        <f>IF(D30=0,0,E30/D30)</f>
        <v>0</v>
      </c>
      <c r="G30" s="1">
        <f t="shared" si="3"/>
        <v>0</v>
      </c>
    </row>
    <row r="31" spans="1:7" ht="12.75">
      <c r="A31" s="16"/>
      <c r="B31" s="14"/>
      <c r="C31" s="1">
        <f t="shared" si="0"/>
        <v>0</v>
      </c>
      <c r="D31" s="1">
        <f t="shared" si="1"/>
        <v>0</v>
      </c>
      <c r="E31" s="15"/>
      <c r="F31" s="1">
        <f>IF(D31=0,0,E31/D31)</f>
        <v>0</v>
      </c>
      <c r="G31" s="1">
        <f t="shared" si="3"/>
        <v>0</v>
      </c>
    </row>
    <row r="35" ht="12.75">
      <c r="A35" s="13" t="s">
        <v>22</v>
      </c>
    </row>
    <row r="37" ht="12.75">
      <c r="A37" s="11" t="s">
        <v>20</v>
      </c>
    </row>
    <row r="39" ht="12.75">
      <c r="A39" s="12" t="s">
        <v>21</v>
      </c>
    </row>
    <row r="41" ht="12.75">
      <c r="A41" s="17" t="s">
        <v>24</v>
      </c>
    </row>
    <row r="42" ht="12.75">
      <c r="A42" s="17" t="s">
        <v>25</v>
      </c>
    </row>
    <row r="43" ht="12.75">
      <c r="A43" s="17" t="s">
        <v>23</v>
      </c>
    </row>
    <row r="44" ht="12.75">
      <c r="A44" s="17"/>
    </row>
  </sheetData>
  <mergeCells count="6">
    <mergeCell ref="A1:G1"/>
    <mergeCell ref="A12:G12"/>
    <mergeCell ref="A22:B22"/>
    <mergeCell ref="A21:G21"/>
    <mergeCell ref="A3:B3"/>
    <mergeCell ref="A13:B13"/>
  </mergeCells>
  <printOptions/>
  <pageMargins left="0.75" right="0.75" top="1" bottom="1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Casa_Gonzalo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</dc:creator>
  <cp:keywords/>
  <dc:description/>
  <cp:lastModifiedBy>pepe</cp:lastModifiedBy>
  <cp:lastPrinted>2008-02-04T23:17:43Z</cp:lastPrinted>
  <dcterms:created xsi:type="dcterms:W3CDTF">2007-12-15T19:36:14Z</dcterms:created>
  <dcterms:modified xsi:type="dcterms:W3CDTF">2008-05-26T17:35:28Z</dcterms:modified>
  <cp:category/>
  <cp:version/>
  <cp:contentType/>
  <cp:contentStatus/>
</cp:coreProperties>
</file>